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Kasutaja\Desktop\Meremäe VPK\Toetus 11 871\Lõpparuanne 6.4-2.855ML\"/>
    </mc:Choice>
  </mc:AlternateContent>
  <xr:revisionPtr revIDLastSave="0" documentId="13_ncr:1_{AE87A23C-7C8C-4E07-AFFF-60B6A24F2B06}" xr6:coauthVersionLast="47" xr6:coauthVersionMax="47" xr10:uidLastSave="{00000000-0000-0000-0000-000000000000}"/>
  <bookViews>
    <workbookView xWindow="-28920" yWindow="-120" windowWidth="29040" windowHeight="15840" activeTab="1"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Tegevusaruanne'!$A$18</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Tegevusaruanne'!$A$2:$L$24</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 i="6" l="1"/>
  <c r="I51" i="6" s="1"/>
  <c r="N51" i="6"/>
  <c r="L13" i="6" l="1"/>
  <c r="L53" i="6"/>
  <c r="D6" i="6"/>
  <c r="Q53" i="6"/>
  <c r="M53" i="6"/>
  <c r="N11" i="6"/>
  <c r="N12"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10" i="6"/>
  <c r="H11" i="6"/>
  <c r="I11" i="6" s="1"/>
  <c r="H12" i="6"/>
  <c r="I12" i="6" s="1"/>
  <c r="H13" i="6"/>
  <c r="I13" i="6" s="1"/>
  <c r="H14" i="6"/>
  <c r="I14" i="6" s="1"/>
  <c r="H15" i="6"/>
  <c r="I15" i="6" s="1"/>
  <c r="H16" i="6"/>
  <c r="I16" i="6" s="1"/>
  <c r="H17" i="6"/>
  <c r="I17" i="6" s="1"/>
  <c r="H18" i="6"/>
  <c r="I18" i="6"/>
  <c r="H19" i="6"/>
  <c r="I19" i="6" s="1"/>
  <c r="H20" i="6"/>
  <c r="I20" i="6" s="1"/>
  <c r="H21" i="6"/>
  <c r="I21" i="6" s="1"/>
  <c r="H22" i="6"/>
  <c r="I22" i="6" s="1"/>
  <c r="H23" i="6"/>
  <c r="I23" i="6" s="1"/>
  <c r="H24" i="6"/>
  <c r="I24" i="6" s="1"/>
  <c r="H25" i="6"/>
  <c r="I25" i="6" s="1"/>
  <c r="H26" i="6"/>
  <c r="I26" i="6" s="1"/>
  <c r="H27" i="6"/>
  <c r="I27" i="6" s="1"/>
  <c r="H28" i="6"/>
  <c r="I28" i="6" s="1"/>
  <c r="H29" i="6"/>
  <c r="I29" i="6" s="1"/>
  <c r="H30" i="6"/>
  <c r="I30" i="6" s="1"/>
  <c r="H31" i="6"/>
  <c r="I31" i="6" s="1"/>
  <c r="H32" i="6"/>
  <c r="I32" i="6" s="1"/>
  <c r="H33" i="6"/>
  <c r="I33" i="6" s="1"/>
  <c r="H34" i="6"/>
  <c r="I34" i="6" s="1"/>
  <c r="H35" i="6"/>
  <c r="I35" i="6" s="1"/>
  <c r="H36" i="6"/>
  <c r="I36" i="6" s="1"/>
  <c r="H37" i="6"/>
  <c r="I37" i="6" s="1"/>
  <c r="H38" i="6"/>
  <c r="I38" i="6" s="1"/>
  <c r="H39" i="6"/>
  <c r="I39" i="6" s="1"/>
  <c r="H40" i="6"/>
  <c r="I40" i="6" s="1"/>
  <c r="H41" i="6"/>
  <c r="I41" i="6" s="1"/>
  <c r="H42" i="6"/>
  <c r="I42" i="6" s="1"/>
  <c r="H43" i="6"/>
  <c r="I43" i="6" s="1"/>
  <c r="H44" i="6"/>
  <c r="I44" i="6" s="1"/>
  <c r="H45" i="6"/>
  <c r="I45" i="6" s="1"/>
  <c r="H46" i="6"/>
  <c r="I46" i="6" s="1"/>
  <c r="H47" i="6"/>
  <c r="I47" i="6" s="1"/>
  <c r="H48" i="6"/>
  <c r="I48" i="6" s="1"/>
  <c r="H49" i="6"/>
  <c r="I49" i="6" s="1"/>
  <c r="H50" i="6"/>
  <c r="I50" i="6" s="1"/>
  <c r="H10" i="6"/>
  <c r="I10" i="6" s="1"/>
  <c r="F54" i="6"/>
  <c r="F6" i="6"/>
  <c r="E6" i="6"/>
  <c r="C6" i="6"/>
  <c r="A23" i="4"/>
  <c r="C61" i="6"/>
  <c r="P53" i="6"/>
  <c r="F53" i="6"/>
  <c r="F4" i="6"/>
  <c r="C4" i="6"/>
  <c r="H53" i="6" l="1"/>
  <c r="N53" i="6"/>
  <c r="I53" i="6"/>
  <c r="F55" i="6"/>
  <c r="F5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19" authorId="1" shapeId="0" xr:uid="{00000000-0006-0000-0000-000002000000}">
      <text>
        <r>
          <rPr>
            <b/>
            <sz val="10"/>
            <color indexed="81"/>
            <rFont val="Tahoma"/>
            <family val="2"/>
            <charset val="186"/>
          </rPr>
          <t>Juhul kui oli erinevusi, toetuse saaja loetleb need erinevused ja põhjendab lühidalt</t>
        </r>
      </text>
    </comment>
    <comment ref="A21"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2"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54"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60"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<sst xmlns="http://schemas.openxmlformats.org/spreadsheetml/2006/main" count="107" uniqueCount="92">
  <si>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</si>
  <si>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</si>
  <si>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</si>
  <si>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</si>
  <si>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</si>
  <si>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</si>
  <si>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</si>
  <si>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</si>
  <si>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</si>
  <si>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</si>
  <si>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</si>
  <si>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</si>
  <si>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</si>
  <si>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</si>
  <si>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</si>
  <si>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</si>
  <si>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</si>
  <si>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</si>
  <si>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</si>
  <si>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</si>
  <si>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</si>
  <si>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</si>
  <si>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</si>
  <si>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</si>
  <si>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</si>
  <si>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</si>
  <si>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</si>
  <si>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</si>
  <si>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</si>
  <si>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</si>
  <si>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</si>
  <si>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</si>
  <si>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</si>
  <si>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</si>
  <si>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</si>
  <si>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</si>
  <si>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</si>
  <si>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</si>
  <si>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</si>
  <si>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</si>
  <si>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</si>
  <si>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</si>
  <si>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</si>
  <si>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</si>
  <si>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</si>
  <si>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</si>
  <si>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</si>
  <si>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</si>
  <si>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</si>
  <si>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</si>
  <si>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</si>
  <si>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</si>
  <si>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</si>
  <si>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</si>
  <si>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</si>
  <si>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</si>
  <si>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</si>
  <si>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</si>
  <si>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</si>
  <si>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</si>
  <si>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</si>
  <si>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</si>
  <si>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</si>
  <si>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</si>
  <si>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</si>
  <si>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Meremäe Vabatahtlikud Päästjad</t>
  </si>
  <si>
    <t>6.4-2.3/241ML</t>
  </si>
  <si>
    <t>Juhatuse liige</t>
  </si>
  <si>
    <t>mtumvp@gmail.com</t>
  </si>
  <si>
    <t>Kaupo Kann</t>
  </si>
  <si>
    <t>56758729</t>
  </si>
  <si>
    <t>01.01.24-31.12.24</t>
  </si>
  <si>
    <t>Paakauto rehvid + 4 velge</t>
  </si>
  <si>
    <t>457226</t>
  </si>
  <si>
    <t>Baltyre Eesti AS</t>
  </si>
  <si>
    <t>Auto remondikulu</t>
  </si>
  <si>
    <t>2422605</t>
  </si>
  <si>
    <t>Autoveod-Tehnika AS</t>
  </si>
  <si>
    <t>Paakauto akud + Käivitusabi</t>
  </si>
  <si>
    <t>Päästetöö abivahendid</t>
  </si>
  <si>
    <t>Tööriistamaailm OÜ</t>
  </si>
  <si>
    <t>Akuvalgustid, Akutrell, Akukuumaõhupuhur, Akukruvikeeraja</t>
  </si>
  <si>
    <t>Tellitud ja makstud E-poes</t>
  </si>
  <si>
    <t>Seadmed tehnika hoolduseks</t>
  </si>
  <si>
    <t>MT10381262</t>
  </si>
  <si>
    <t>Stokker AS</t>
  </si>
  <si>
    <t>Survepesur+tarvikud, Kompressor</t>
  </si>
  <si>
    <t>Paakautole uute rehvide ja akude ost, töövahendite ost, garaaziseadmete ost</t>
  </si>
  <si>
    <t>Peale rehvide soetamist sai mõeldud ka selle toetuse jääk hoone rekonstrueerimisse suunata aga kuna ehitajal jäid aastalõpuks mõned planeeritud tegevused tegemata ja uues aastas alles jätkab, siis sai otsustatud invetaari kasuks ja ehituse jätku rahastada omadest vahenditest.</t>
  </si>
  <si>
    <t>Positiivne</t>
  </si>
  <si>
    <t>Paakautole said alla uued põhjamaised talverehvid, seotatud toetusega aga paigaldatud oma kuludega ja on kasutuses olnud juba peaaegu aasta. Aasta teises pooles sai ka selgeks, et paakauto akud vajavad väljavahetamist, sai ostetud uued. Lisaks sai soetatud akulambid(sündmuskohal ja elektrikatkestuse korral lisavalgusallikas ja lisaks kasutatav autoremondil), akutrell ja akukruvikeeraja(kogemustele põhinedes, võivad osutuda sündmuse lahendamisel vägagi vajalikuks), akukuumapuhur(talvel tükivad veega kokkupuutuvad asjad ära külmuma, saab sulatada). Lisaks sai soetatud komandosse kompressor(varem laenasime õhku kõrvalgaraazidest, paakauto kiireks reageerimiseks on vajalik õhurõhkude hoidmine) ja survepesur(kuna nüüd on vesi komandos siis saame ka omle pesuri paigaldada, et tehnikat pesta), käivitusabi(vajalik igasugusteks ootamatusteks autode käivitamisel).</t>
  </si>
  <si>
    <t>12398421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</si>
</sst>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49" fontId="12" fillId="0" borderId="3" xfId="4" applyNumberFormat="1" applyFont="1" applyBorder="1" applyAlignment="1">
      <alignment wrapText="1"/>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0" fontId="7" fillId="0" borderId="24" xfId="4" applyFont="1" applyBorder="1" applyAlignment="1">
      <alignment horizontal="left" vertical="top" wrapText="1"/>
    </xf>
    <xf numFmtId="0" fontId="7" fillId="0" borderId="6" xfId="4" applyFont="1" applyBorder="1" applyAlignment="1">
      <alignment horizontal="left" vertical="top" wrapText="1"/>
    </xf>
    <xf numFmtId="0" fontId="7" fillId="0" borderId="4" xfId="4" applyFont="1" applyBorder="1" applyAlignment="1">
      <alignment horizontal="left" vertical="top" wrapText="1"/>
    </xf>
    <xf numFmtId="0" fontId="7" fillId="0" borderId="5" xfId="4" applyFont="1" applyBorder="1" applyAlignment="1">
      <alignment horizontal="left" vertical="top" wrapText="1"/>
    </xf>
    <xf numFmtId="0" fontId="7" fillId="0" borderId="17" xfId="4" applyFont="1" applyBorder="1" applyAlignment="1">
      <alignment horizontal="lef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7" fillId="0" borderId="5" xfId="4" applyNumberFormat="1" applyFont="1" applyBorder="1" applyAlignment="1">
      <alignment horizontal="center" vertical="center" wrapText="1"/>
    </xf>
    <xf numFmtId="0" fontId="7" fillId="0" borderId="6" xfId="4" applyFont="1" applyBorder="1" applyAlignment="1">
      <alignment horizontal="center" vertical="center" wrapText="1"/>
    </xf>
    <xf numFmtId="0" fontId="7" fillId="0" borderId="17" xfId="4" applyFont="1" applyBorder="1" applyAlignment="1">
      <alignment horizontal="center" vertic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vertical="center"/>
    </xf>
    <xf numFmtId="0" fontId="13" fillId="0" borderId="3" xfId="4" applyFont="1" applyBorder="1" applyAlignment="1">
      <alignment horizontal="center" vertic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54"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tumvp@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3"/>
  <sheetViews>
    <sheetView view="pageLayout" topLeftCell="A17" zoomScale="120" zoomScaleNormal="100" zoomScalePageLayoutView="120" workbookViewId="0">
      <selection activeCell="G17" sqref="G17:L17"/>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6" ht="15.75" thickBot="1" x14ac:dyDescent="0.3">
      <c r="A1" s="59" t="s">
        <v>54</v>
      </c>
    </row>
    <row r="2" spans="1:16" ht="16.350000000000001" customHeight="1" x14ac:dyDescent="0.25">
      <c r="A2" s="113" t="s">
        <v>12</v>
      </c>
      <c r="B2" s="113"/>
      <c r="C2" s="113"/>
      <c r="D2" s="113"/>
      <c r="E2" s="113"/>
      <c r="F2" s="107" t="s">
        <v>30</v>
      </c>
      <c r="G2" s="108"/>
      <c r="H2" s="109"/>
      <c r="I2" s="107" t="s">
        <v>51</v>
      </c>
      <c r="J2" s="108"/>
      <c r="K2" s="108"/>
      <c r="L2" s="109"/>
    </row>
    <row r="3" spans="1:16" ht="16.350000000000001" customHeight="1" x14ac:dyDescent="0.25">
      <c r="A3" s="114" t="s">
        <v>65</v>
      </c>
      <c r="B3" s="115"/>
      <c r="C3" s="115"/>
      <c r="D3" s="115"/>
      <c r="E3" s="116"/>
      <c r="F3" s="110">
        <v>8036192</v>
      </c>
      <c r="G3" s="111"/>
      <c r="H3" s="112"/>
      <c r="I3" s="110" t="s">
        <v>66</v>
      </c>
      <c r="J3" s="111"/>
      <c r="K3" s="111"/>
      <c r="L3" s="112"/>
    </row>
    <row r="4" spans="1:16" ht="16.350000000000001" customHeight="1" x14ac:dyDescent="0.25">
      <c r="A4" s="150" t="s">
        <v>64</v>
      </c>
      <c r="B4" s="151"/>
      <c r="C4" s="151"/>
      <c r="D4" s="151"/>
      <c r="E4" s="152"/>
      <c r="F4" s="144" t="s">
        <v>63</v>
      </c>
      <c r="G4" s="145"/>
      <c r="H4" s="145"/>
      <c r="I4" s="145"/>
      <c r="J4" s="145"/>
      <c r="K4" s="145"/>
      <c r="L4" s="146"/>
    </row>
    <row r="5" spans="1:16" ht="16.350000000000001" customHeight="1" x14ac:dyDescent="0.25">
      <c r="A5" s="153">
        <v>11871</v>
      </c>
      <c r="B5" s="154"/>
      <c r="C5" s="154"/>
      <c r="D5" s="154"/>
      <c r="E5" s="154"/>
      <c r="F5" s="147">
        <v>11871</v>
      </c>
      <c r="G5" s="148"/>
      <c r="H5" s="148"/>
      <c r="I5" s="148"/>
      <c r="J5" s="148"/>
      <c r="K5" s="148"/>
      <c r="L5" s="149"/>
    </row>
    <row r="6" spans="1:16" s="2" customFormat="1" ht="29.25" customHeight="1" x14ac:dyDescent="0.25">
      <c r="A6" s="69" t="s">
        <v>11</v>
      </c>
      <c r="B6" s="70"/>
      <c r="C6" s="71"/>
      <c r="D6" s="70" t="s">
        <v>10</v>
      </c>
      <c r="E6" s="70"/>
      <c r="F6" s="71"/>
      <c r="G6" s="81" t="s">
        <v>25</v>
      </c>
      <c r="H6" s="70"/>
      <c r="I6" s="70"/>
      <c r="J6" s="71"/>
      <c r="K6" s="70" t="s">
        <v>9</v>
      </c>
      <c r="L6" s="82"/>
      <c r="M6" s="61"/>
      <c r="N6" s="61"/>
      <c r="O6" s="61"/>
      <c r="P6" s="61"/>
    </row>
    <row r="7" spans="1:16" x14ac:dyDescent="0.25">
      <c r="A7" s="65">
        <v>44927</v>
      </c>
      <c r="B7" s="66"/>
      <c r="C7" s="67"/>
      <c r="D7" s="68">
        <v>45657</v>
      </c>
      <c r="E7" s="66"/>
      <c r="F7" s="67"/>
      <c r="G7" s="83">
        <v>45672</v>
      </c>
      <c r="H7" s="84"/>
      <c r="I7" s="84"/>
      <c r="J7" s="85"/>
      <c r="K7" s="86" t="s">
        <v>71</v>
      </c>
      <c r="L7" s="87"/>
    </row>
    <row r="8" spans="1:16" ht="16.350000000000001" customHeight="1" x14ac:dyDescent="0.25">
      <c r="A8" s="62" t="s">
        <v>43</v>
      </c>
      <c r="B8" s="63"/>
      <c r="C8" s="63"/>
      <c r="D8" s="63"/>
      <c r="E8" s="63"/>
      <c r="F8" s="63"/>
      <c r="G8" s="63"/>
      <c r="H8" s="63"/>
      <c r="I8" s="63"/>
      <c r="J8" s="63"/>
      <c r="K8" s="63"/>
      <c r="L8" s="64"/>
    </row>
    <row r="9" spans="1:16" ht="16.350000000000001" customHeight="1" x14ac:dyDescent="0.25">
      <c r="A9" s="91"/>
      <c r="B9" s="92"/>
      <c r="C9" s="92"/>
      <c r="D9" s="92"/>
      <c r="E9" s="92"/>
      <c r="F9" s="92"/>
      <c r="G9" s="92"/>
      <c r="H9" s="92"/>
      <c r="I9" s="92"/>
      <c r="J9" s="92"/>
      <c r="K9" s="92"/>
      <c r="L9" s="93"/>
    </row>
    <row r="10" spans="1:16" ht="16.350000000000001" customHeight="1" x14ac:dyDescent="0.25">
      <c r="A10" s="142" t="s">
        <v>38</v>
      </c>
      <c r="B10" s="145"/>
      <c r="C10" s="145"/>
      <c r="D10" s="145"/>
      <c r="E10" s="145"/>
      <c r="F10" s="145"/>
      <c r="G10" s="145"/>
      <c r="H10" s="145"/>
      <c r="I10" s="145"/>
      <c r="J10" s="145"/>
      <c r="K10" s="145"/>
      <c r="L10" s="146"/>
    </row>
    <row r="11" spans="1:16" x14ac:dyDescent="0.25">
      <c r="A11" s="142" t="s">
        <v>33</v>
      </c>
      <c r="B11" s="143"/>
      <c r="C11" s="131" t="s">
        <v>69</v>
      </c>
      <c r="D11" s="132"/>
      <c r="E11" s="132"/>
      <c r="F11" s="132"/>
      <c r="G11" s="132"/>
      <c r="H11" s="132"/>
      <c r="I11" s="132"/>
      <c r="J11" s="132"/>
      <c r="K11" s="132"/>
      <c r="L11" s="133"/>
    </row>
    <row r="12" spans="1:16" x14ac:dyDescent="0.25">
      <c r="A12" s="142" t="s">
        <v>34</v>
      </c>
      <c r="B12" s="143"/>
      <c r="C12" s="131" t="s">
        <v>67</v>
      </c>
      <c r="D12" s="132"/>
      <c r="E12" s="132"/>
      <c r="F12" s="132"/>
      <c r="G12" s="132"/>
      <c r="H12" s="132"/>
      <c r="I12" s="132"/>
      <c r="J12" s="132"/>
      <c r="K12" s="132"/>
      <c r="L12" s="133"/>
    </row>
    <row r="13" spans="1:16" x14ac:dyDescent="0.25">
      <c r="A13" s="142" t="s">
        <v>35</v>
      </c>
      <c r="B13" s="143"/>
      <c r="C13" s="134" t="s">
        <v>70</v>
      </c>
      <c r="D13" s="135"/>
      <c r="E13" s="135"/>
      <c r="F13" s="135"/>
      <c r="G13" s="135"/>
      <c r="H13" s="135"/>
      <c r="I13" s="135"/>
      <c r="J13" s="135"/>
      <c r="K13" s="135"/>
      <c r="L13" s="136"/>
    </row>
    <row r="14" spans="1:16" x14ac:dyDescent="0.25">
      <c r="A14" s="142" t="s">
        <v>36</v>
      </c>
      <c r="B14" s="143"/>
      <c r="C14" s="137" t="s">
        <v>68</v>
      </c>
      <c r="D14" s="138"/>
      <c r="E14" s="138"/>
      <c r="F14" s="138"/>
      <c r="G14" s="138"/>
      <c r="H14" s="138"/>
      <c r="I14" s="138"/>
      <c r="J14" s="138"/>
      <c r="K14" s="138"/>
      <c r="L14" s="139"/>
    </row>
    <row r="15" spans="1:16" ht="15.75" customHeight="1" thickBot="1" x14ac:dyDescent="0.3">
      <c r="A15" s="140" t="s">
        <v>37</v>
      </c>
      <c r="B15" s="141"/>
      <c r="C15" s="104" t="s">
        <v>67</v>
      </c>
      <c r="D15" s="105"/>
      <c r="E15" s="105"/>
      <c r="F15" s="105"/>
      <c r="G15" s="105"/>
      <c r="H15" s="105"/>
      <c r="I15" s="105"/>
      <c r="J15" s="105"/>
      <c r="K15" s="105"/>
      <c r="L15" s="106"/>
    </row>
    <row r="16" spans="1:16" ht="40.5" customHeight="1" x14ac:dyDescent="0.25">
      <c r="A16" s="94" t="s">
        <v>8</v>
      </c>
      <c r="B16" s="95"/>
      <c r="C16" s="95" t="s">
        <v>7</v>
      </c>
      <c r="D16" s="95"/>
      <c r="E16" s="95"/>
      <c r="F16" s="96"/>
      <c r="G16" s="97" t="s">
        <v>6</v>
      </c>
      <c r="H16" s="95"/>
      <c r="I16" s="95" t="s">
        <v>5</v>
      </c>
      <c r="J16" s="95"/>
      <c r="K16" s="95"/>
      <c r="L16" s="98"/>
    </row>
    <row r="17" spans="1:12" s="40" customFormat="1" ht="334.5" customHeight="1" x14ac:dyDescent="0.25">
      <c r="A17" s="99" t="s">
        <v>87</v>
      </c>
      <c r="B17" s="100"/>
      <c r="C17" s="100"/>
      <c r="D17" s="100"/>
      <c r="E17" s="100"/>
      <c r="F17" s="101"/>
      <c r="G17" s="102" t="s">
        <v>90</v>
      </c>
      <c r="H17" s="100"/>
      <c r="I17" s="100"/>
      <c r="J17" s="100"/>
      <c r="K17" s="100"/>
      <c r="L17" s="103"/>
    </row>
    <row r="18" spans="1:12" s="40" customFormat="1" ht="16.350000000000001" customHeight="1" x14ac:dyDescent="0.25">
      <c r="A18" s="88" t="s">
        <v>4</v>
      </c>
      <c r="B18" s="89"/>
      <c r="C18" s="89"/>
      <c r="D18" s="89"/>
      <c r="E18" s="89"/>
      <c r="F18" s="89"/>
      <c r="G18" s="89"/>
      <c r="H18" s="89"/>
      <c r="I18" s="89"/>
      <c r="J18" s="89"/>
      <c r="K18" s="89"/>
      <c r="L18" s="90"/>
    </row>
    <row r="19" spans="1:12" s="40" customFormat="1" ht="48" customHeight="1" x14ac:dyDescent="0.25">
      <c r="A19" s="72" t="s">
        <v>88</v>
      </c>
      <c r="B19" s="73"/>
      <c r="C19" s="73"/>
      <c r="D19" s="73"/>
      <c r="E19" s="73"/>
      <c r="F19" s="73"/>
      <c r="G19" s="73"/>
      <c r="H19" s="73"/>
      <c r="I19" s="73"/>
      <c r="J19" s="73"/>
      <c r="K19" s="73"/>
      <c r="L19" s="74"/>
    </row>
    <row r="20" spans="1:12" s="40" customFormat="1" ht="16.350000000000001" customHeight="1" x14ac:dyDescent="0.25">
      <c r="A20" s="75" t="s">
        <v>3</v>
      </c>
      <c r="B20" s="76"/>
      <c r="C20" s="76"/>
      <c r="D20" s="76"/>
      <c r="E20" s="76"/>
      <c r="F20" s="76"/>
      <c r="G20" s="76"/>
      <c r="H20" s="76"/>
      <c r="I20" s="76"/>
      <c r="J20" s="76"/>
      <c r="K20" s="76"/>
      <c r="L20" s="77"/>
    </row>
    <row r="21" spans="1:12" s="40" customFormat="1" ht="16.350000000000001" customHeight="1" x14ac:dyDescent="0.25">
      <c r="A21" s="78" t="s">
        <v>89</v>
      </c>
      <c r="B21" s="79"/>
      <c r="C21" s="79"/>
      <c r="D21" s="79"/>
      <c r="E21" s="79"/>
      <c r="F21" s="79"/>
      <c r="G21" s="79"/>
      <c r="H21" s="79"/>
      <c r="I21" s="79"/>
      <c r="J21" s="79"/>
      <c r="K21" s="79"/>
      <c r="L21" s="80"/>
    </row>
    <row r="22" spans="1:12" x14ac:dyDescent="0.25">
      <c r="A22" s="124" t="s">
        <v>22</v>
      </c>
      <c r="B22" s="125"/>
      <c r="C22" s="125"/>
      <c r="D22" s="125"/>
      <c r="E22" s="125"/>
      <c r="F22" s="126" t="s">
        <v>0</v>
      </c>
      <c r="G22" s="127"/>
      <c r="H22" s="127"/>
      <c r="I22" s="127"/>
      <c r="J22" s="128"/>
      <c r="K22" s="129" t="s">
        <v>1</v>
      </c>
      <c r="L22" s="130"/>
    </row>
    <row r="23" spans="1:12" ht="15.75" thickBot="1" x14ac:dyDescent="0.3">
      <c r="A23" s="117" t="str">
        <f>C11</f>
        <v>Kaupo Kann</v>
      </c>
      <c r="B23" s="118"/>
      <c r="C23" s="118"/>
      <c r="D23" s="118"/>
      <c r="E23" s="118"/>
      <c r="F23" s="119" t="s">
        <v>2</v>
      </c>
      <c r="G23" s="120"/>
      <c r="H23" s="120"/>
      <c r="I23" s="120"/>
      <c r="J23" s="121"/>
      <c r="K23" s="122">
        <v>45661</v>
      </c>
      <c r="L23" s="123"/>
    </row>
  </sheetData>
  <mergeCells count="46">
    <mergeCell ref="A11:B11"/>
    <mergeCell ref="A12:B12"/>
    <mergeCell ref="F4:L4"/>
    <mergeCell ref="F5:L5"/>
    <mergeCell ref="A4:E4"/>
    <mergeCell ref="A5:E5"/>
    <mergeCell ref="A10:L10"/>
    <mergeCell ref="C13:L13"/>
    <mergeCell ref="C14:L14"/>
    <mergeCell ref="A15:B15"/>
    <mergeCell ref="A13:B13"/>
    <mergeCell ref="A14:B14"/>
    <mergeCell ref="A23:E23"/>
    <mergeCell ref="F23:J23"/>
    <mergeCell ref="K23:L23"/>
    <mergeCell ref="A22:E22"/>
    <mergeCell ref="F22:J22"/>
    <mergeCell ref="K22:L22"/>
    <mergeCell ref="F2:H2"/>
    <mergeCell ref="F3:H3"/>
    <mergeCell ref="I2:L2"/>
    <mergeCell ref="I3:L3"/>
    <mergeCell ref="A2:E2"/>
    <mergeCell ref="A3:E3"/>
    <mergeCell ref="A19:L19"/>
    <mergeCell ref="A20:L20"/>
    <mergeCell ref="A21:L21"/>
    <mergeCell ref="G6:J6"/>
    <mergeCell ref="K6:L6"/>
    <mergeCell ref="G7:J7"/>
    <mergeCell ref="K7:L7"/>
    <mergeCell ref="A18:L18"/>
    <mergeCell ref="A9:L9"/>
    <mergeCell ref="A16:F16"/>
    <mergeCell ref="G16:L16"/>
    <mergeCell ref="A17:F17"/>
    <mergeCell ref="G17:L17"/>
    <mergeCell ref="C15:L15"/>
    <mergeCell ref="C11:L11"/>
    <mergeCell ref="C12:L12"/>
    <mergeCell ref="M6:P6"/>
    <mergeCell ref="A8:L8"/>
    <mergeCell ref="A7:C7"/>
    <mergeCell ref="D7:F7"/>
    <mergeCell ref="A6:C6"/>
    <mergeCell ref="D6:F6"/>
  </mergeCells>
  <phoneticPr fontId="14" type="noConversion"/>
  <dataValidations disablePrompts="1" count="1">
    <dataValidation type="list" allowBlank="1" showInputMessage="1" showErrorMessage="1" sqref="F23" xr:uid="{00000000-0002-0000-0000-000000000000}">
      <formula1>#REF!</formula1>
    </dataValidation>
  </dataValidations>
  <hyperlinks>
    <hyperlink ref="C14" r:id="rId1" xr:uid="{ECAC9CB0-9A14-4373-8FAC-11A10910AB71}"/>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87"/>
  <sheetViews>
    <sheetView tabSelected="1" view="pageLayout" topLeftCell="C4" zoomScaleNormal="100" workbookViewId="0">
      <selection activeCell="D15" sqref="D15"/>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79" t="s">
        <v>14</v>
      </c>
      <c r="D3" s="180"/>
      <c r="E3" s="181"/>
      <c r="F3" s="176" t="s">
        <v>30</v>
      </c>
      <c r="G3" s="177"/>
      <c r="H3" s="177"/>
      <c r="I3" s="178"/>
    </row>
    <row r="4" spans="1:18" x14ac:dyDescent="0.25">
      <c r="C4" s="173" t="str">
        <f>IF('Lisa 1 Tegevusaruanne'!A3=0,"",'Lisa 1 Tegevusaruanne'!A3)</f>
        <v>MTÜ Meremäe Vabatahtlikud Päästjad</v>
      </c>
      <c r="D4" s="174"/>
      <c r="E4" s="175"/>
      <c r="F4" s="170" t="str">
        <f>IF('Lisa 1 Tegevusaruanne'!I3=0,"",'Lisa 1 Tegevusaruanne'!I3)</f>
        <v>6.4-2.3/241ML</v>
      </c>
      <c r="G4" s="171"/>
      <c r="H4" s="171"/>
      <c r="I4" s="172"/>
    </row>
    <row r="5" spans="1:18" ht="43.5" x14ac:dyDescent="0.25">
      <c r="C5" s="30" t="s">
        <v>39</v>
      </c>
      <c r="D5" s="29" t="s">
        <v>40</v>
      </c>
      <c r="E5" s="28" t="s">
        <v>41</v>
      </c>
      <c r="F5" s="182" t="s">
        <v>42</v>
      </c>
      <c r="G5" s="183"/>
      <c r="H5" s="183"/>
      <c r="I5" s="184"/>
    </row>
    <row r="6" spans="1:18" x14ac:dyDescent="0.25">
      <c r="A6" s="19"/>
      <c r="B6" s="20"/>
      <c r="C6" s="16">
        <f>'Lisa 1 Tegevusaruanne'!A7</f>
        <v>44927</v>
      </c>
      <c r="D6" s="17">
        <f>'Lisa 1 Tegevusaruanne'!D7</f>
        <v>45657</v>
      </c>
      <c r="E6" s="18">
        <f>'Lisa 1 Tegevusaruanne'!G7</f>
        <v>45672</v>
      </c>
      <c r="F6" s="155" t="str">
        <f>'Lisa 1 Tegevusaruanne'!K7</f>
        <v>01.01.24-31.12.24</v>
      </c>
      <c r="G6" s="155"/>
      <c r="H6" s="155"/>
      <c r="I6" s="156"/>
    </row>
    <row r="7" spans="1:18" ht="30" customHeight="1" x14ac:dyDescent="0.25">
      <c r="A7" s="157" t="s">
        <v>27</v>
      </c>
      <c r="B7" s="158"/>
      <c r="C7" s="21" t="s">
        <v>26</v>
      </c>
      <c r="D7" s="164" t="s">
        <v>24</v>
      </c>
      <c r="E7" s="165"/>
      <c r="F7" s="166"/>
      <c r="G7" s="166"/>
      <c r="H7" s="166"/>
      <c r="I7" s="166"/>
      <c r="J7" s="165"/>
      <c r="K7" s="165"/>
      <c r="L7" s="166"/>
      <c r="M7" s="166"/>
      <c r="N7" s="167"/>
      <c r="O7" s="165" t="s">
        <v>49</v>
      </c>
      <c r="P7" s="165"/>
      <c r="Q7" s="165"/>
      <c r="R7" s="187"/>
    </row>
    <row r="8" spans="1:18" ht="50.25" customHeight="1" x14ac:dyDescent="0.25">
      <c r="A8" s="48"/>
      <c r="B8" s="49"/>
      <c r="C8" s="182" t="s">
        <v>60</v>
      </c>
      <c r="D8" s="183"/>
      <c r="E8" s="184"/>
      <c r="F8" s="192" t="s">
        <v>45</v>
      </c>
      <c r="G8" s="193"/>
      <c r="H8" s="193"/>
      <c r="I8" s="194"/>
      <c r="J8" s="198" t="s">
        <v>60</v>
      </c>
      <c r="K8" s="199"/>
      <c r="L8" s="192" t="s">
        <v>50</v>
      </c>
      <c r="M8" s="193"/>
      <c r="N8" s="194"/>
      <c r="O8" s="200" t="s">
        <v>60</v>
      </c>
      <c r="P8" s="201"/>
      <c r="Q8" s="201"/>
      <c r="R8" s="202"/>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25">
      <c r="A10" s="31" t="s">
        <v>28</v>
      </c>
      <c r="B10" s="9"/>
      <c r="C10" s="9" t="s">
        <v>75</v>
      </c>
      <c r="D10" s="6" t="s">
        <v>73</v>
      </c>
      <c r="E10" s="10">
        <v>45302</v>
      </c>
      <c r="F10" s="50"/>
      <c r="G10" s="50"/>
      <c r="H10" s="50">
        <f>(G10+F10)*0.2</f>
        <v>0</v>
      </c>
      <c r="I10" s="50">
        <f>(H10+G10+F10)</f>
        <v>0</v>
      </c>
      <c r="J10" s="6" t="s">
        <v>74</v>
      </c>
      <c r="K10" s="6" t="s">
        <v>72</v>
      </c>
      <c r="L10" s="50">
        <v>5516.35</v>
      </c>
      <c r="M10" s="50">
        <v>0</v>
      </c>
      <c r="N10" s="50">
        <f>M10+L10</f>
        <v>5516.35</v>
      </c>
      <c r="O10" s="10">
        <v>45302</v>
      </c>
      <c r="P10" s="11">
        <v>5516.35</v>
      </c>
      <c r="Q10" s="11">
        <v>5516.35</v>
      </c>
      <c r="R10" s="6"/>
    </row>
    <row r="11" spans="1:18" x14ac:dyDescent="0.25">
      <c r="A11" s="31"/>
      <c r="B11" s="9"/>
      <c r="C11" s="9" t="s">
        <v>75</v>
      </c>
      <c r="D11" s="6" t="s">
        <v>76</v>
      </c>
      <c r="E11" s="10">
        <v>45656</v>
      </c>
      <c r="F11" s="50"/>
      <c r="G11" s="50"/>
      <c r="H11" s="50">
        <f t="shared" ref="H11:H51" si="0">(G11+F11)*0.2</f>
        <v>0</v>
      </c>
      <c r="I11" s="50">
        <f t="shared" ref="I11:I51" si="1">(H11+G11+F11)</f>
        <v>0</v>
      </c>
      <c r="J11" s="6" t="s">
        <v>77</v>
      </c>
      <c r="K11" s="6" t="s">
        <v>78</v>
      </c>
      <c r="L11" s="50">
        <v>1140</v>
      </c>
      <c r="M11" s="50">
        <v>0</v>
      </c>
      <c r="N11" s="50">
        <f t="shared" ref="N11:N51" si="2">M11+L11</f>
        <v>1140</v>
      </c>
      <c r="O11" s="10">
        <v>45656</v>
      </c>
      <c r="P11" s="11">
        <v>1140</v>
      </c>
      <c r="Q11" s="11">
        <v>1140</v>
      </c>
      <c r="R11" s="6" t="s">
        <v>82</v>
      </c>
    </row>
    <row r="12" spans="1:18" ht="30.75" customHeight="1" x14ac:dyDescent="0.25">
      <c r="A12" s="31"/>
      <c r="B12" s="9"/>
      <c r="C12" s="9" t="s">
        <v>79</v>
      </c>
      <c r="D12" s="6" t="s">
        <v>91</v>
      </c>
      <c r="E12" s="10">
        <v>45656</v>
      </c>
      <c r="F12" s="50"/>
      <c r="G12" s="50"/>
      <c r="H12" s="50">
        <f t="shared" si="0"/>
        <v>0</v>
      </c>
      <c r="I12" s="50">
        <f t="shared" si="1"/>
        <v>0</v>
      </c>
      <c r="J12" s="6" t="s">
        <v>80</v>
      </c>
      <c r="K12" s="60" t="s">
        <v>81</v>
      </c>
      <c r="L12" s="50">
        <v>1786.6</v>
      </c>
      <c r="M12" s="50">
        <v>0</v>
      </c>
      <c r="N12" s="50">
        <f t="shared" si="2"/>
        <v>1786.6</v>
      </c>
      <c r="O12" s="10">
        <v>45656</v>
      </c>
      <c r="P12" s="11">
        <v>1786.6</v>
      </c>
      <c r="Q12" s="11">
        <v>1786.6</v>
      </c>
      <c r="R12" s="6" t="s">
        <v>82</v>
      </c>
    </row>
    <row r="13" spans="1:18" x14ac:dyDescent="0.25">
      <c r="A13" s="31"/>
      <c r="B13" s="9"/>
      <c r="C13" s="9" t="s">
        <v>83</v>
      </c>
      <c r="D13" s="6" t="s">
        <v>84</v>
      </c>
      <c r="E13" s="10">
        <v>45656</v>
      </c>
      <c r="F13" s="50"/>
      <c r="G13" s="50"/>
      <c r="H13" s="50">
        <f t="shared" si="0"/>
        <v>0</v>
      </c>
      <c r="I13" s="50">
        <f t="shared" si="1"/>
        <v>0</v>
      </c>
      <c r="J13" s="6" t="s">
        <v>85</v>
      </c>
      <c r="K13" s="6" t="s">
        <v>86</v>
      </c>
      <c r="L13" s="50">
        <f>N13-M13</f>
        <v>3428.05</v>
      </c>
      <c r="M13" s="50">
        <v>542.24</v>
      </c>
      <c r="N13" s="50">
        <v>3970.29</v>
      </c>
      <c r="O13" s="10">
        <v>45656</v>
      </c>
      <c r="P13" s="11">
        <v>3428.05</v>
      </c>
      <c r="Q13" s="11">
        <v>3970.29</v>
      </c>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ht="14.25" customHeight="1" x14ac:dyDescent="0.25">
      <c r="A51" s="31"/>
      <c r="B51" s="9"/>
      <c r="C51" s="9"/>
      <c r="D51" s="6"/>
      <c r="E51" s="10"/>
      <c r="F51" s="50"/>
      <c r="G51" s="50"/>
      <c r="H51" s="50">
        <f t="shared" si="0"/>
        <v>0</v>
      </c>
      <c r="I51" s="50">
        <f t="shared" si="1"/>
        <v>0</v>
      </c>
      <c r="J51" s="6"/>
      <c r="K51" s="6"/>
      <c r="L51" s="50"/>
      <c r="M51" s="50"/>
      <c r="N51" s="50">
        <f t="shared" si="2"/>
        <v>0</v>
      </c>
      <c r="O51" s="10"/>
      <c r="P51" s="11"/>
      <c r="Q51" s="11"/>
      <c r="R51" s="6"/>
    </row>
    <row r="52" spans="1:18" ht="15.75" thickBot="1" x14ac:dyDescent="0.3">
      <c r="A52" s="31"/>
      <c r="B52" s="9"/>
      <c r="C52" s="9"/>
      <c r="D52" s="6"/>
      <c r="E52" s="34"/>
      <c r="F52" s="51"/>
      <c r="G52" s="51"/>
      <c r="H52" s="51"/>
      <c r="I52" s="51"/>
      <c r="J52" s="6"/>
      <c r="K52" s="6"/>
      <c r="L52" s="57"/>
      <c r="M52" s="57"/>
      <c r="N52" s="57"/>
      <c r="O52" s="6"/>
      <c r="P52" s="38"/>
      <c r="Q52" s="6"/>
      <c r="R52" s="6"/>
    </row>
    <row r="53" spans="1:18" ht="15.75" thickBot="1" x14ac:dyDescent="0.3">
      <c r="A53" s="14"/>
      <c r="C53" s="32"/>
      <c r="D53" s="33"/>
      <c r="E53" s="35" t="s">
        <v>44</v>
      </c>
      <c r="F53" s="36">
        <f>SUM(F10:F14,F15:F19,F20:F24,F25:F29,F30:F34,F35:F39,F40:F50,F51:F51,F52:F52)</f>
        <v>0</v>
      </c>
      <c r="G53" s="36"/>
      <c r="H53" s="36">
        <f>SUM(H10:H14,H15:H19,H20:H24,H25:H29,H30:H34,H35:H39,H40:H50,H51:H51,H52:H52)</f>
        <v>0</v>
      </c>
      <c r="I53" s="37">
        <f>SUM(I10:I14,I15:I19,I20:I24,I25:I29,I30:I34,I35:I39,I40:I50,I51:I51,I52:I52)</f>
        <v>0</v>
      </c>
      <c r="L53" s="39">
        <f>SUM(L10:L14,L15:L19,L20:L24,L25:L29,L30:L34,L35:L39,L40:L50,L51:L51,L52:L52)</f>
        <v>11871</v>
      </c>
      <c r="M53" s="37">
        <f>SUM(M10:M14,M15:M19,M20:M24,M25:M29,M30:M34,M35:M39,M40:M50,M51:M51,M52:M52)</f>
        <v>542.24</v>
      </c>
      <c r="N53" s="37">
        <f>SUM(N10:N14,N15:N19,N20:N24,N25:N29,N30:N34,N35:N39,N40:N50,N51:N51,N52:N52)</f>
        <v>12413.240000000002</v>
      </c>
      <c r="P53" s="39">
        <f>SUM(P10:P14,P15:P19,P20:P24,P25:P29,P30:P34,P35:P39,P40:P50,P51:P51,P52:P52)</f>
        <v>11871</v>
      </c>
      <c r="Q53" s="39">
        <f>SUM(Q10:Q14,Q15:Q19,Q20:Q24,Q25:Q29,Q30:Q34,Q35:Q39,Q40:Q50,Q51:Q51,Q52:Q52)</f>
        <v>12413.240000000002</v>
      </c>
    </row>
    <row r="54" spans="1:18" ht="29.45" customHeight="1" thickBot="1" x14ac:dyDescent="0.3">
      <c r="A54" s="14"/>
      <c r="C54" s="203" t="s">
        <v>62</v>
      </c>
      <c r="D54" s="204"/>
      <c r="E54" s="53" t="s">
        <v>44</v>
      </c>
      <c r="F54" s="54">
        <f>'Lisa 1 Tegevusaruanne'!F5</f>
        <v>11871</v>
      </c>
      <c r="G54" s="52"/>
      <c r="H54" s="52"/>
      <c r="I54" s="52"/>
      <c r="L54" s="52"/>
      <c r="M54" s="52"/>
      <c r="N54" s="52"/>
      <c r="P54" s="52"/>
      <c r="Q54" s="52"/>
    </row>
    <row r="55" spans="1:18" ht="15.75" thickBot="1" x14ac:dyDescent="0.3">
      <c r="C55" s="205" t="s">
        <v>52</v>
      </c>
      <c r="D55" s="206"/>
      <c r="E55" s="55" t="s">
        <v>44</v>
      </c>
      <c r="F55" s="56">
        <f>F53+L53</f>
        <v>11871</v>
      </c>
      <c r="G55" s="52"/>
    </row>
    <row r="56" spans="1:18" ht="15.75" thickBot="1" x14ac:dyDescent="0.3">
      <c r="C56" s="205" t="s">
        <v>48</v>
      </c>
      <c r="D56" s="206"/>
      <c r="E56" s="55" t="s">
        <v>44</v>
      </c>
      <c r="F56" s="56">
        <f>F54-F55</f>
        <v>0</v>
      </c>
      <c r="G56" s="52"/>
    </row>
    <row r="59" spans="1:18" ht="15" customHeight="1" x14ac:dyDescent="0.25">
      <c r="C59" s="4"/>
      <c r="D59" s="3"/>
      <c r="E59" s="195" t="s">
        <v>13</v>
      </c>
      <c r="F59" s="196"/>
      <c r="G59" s="196"/>
      <c r="H59" s="196"/>
      <c r="I59" s="196"/>
      <c r="J59" s="197"/>
    </row>
    <row r="60" spans="1:18" ht="42.75" customHeight="1" x14ac:dyDescent="0.25">
      <c r="C60" s="168" t="s">
        <v>22</v>
      </c>
      <c r="D60" s="169"/>
      <c r="E60" s="161" t="s">
        <v>0</v>
      </c>
      <c r="F60" s="162"/>
      <c r="G60" s="162"/>
      <c r="H60" s="163"/>
      <c r="I60" s="159" t="s">
        <v>1</v>
      </c>
      <c r="J60" s="160"/>
    </row>
    <row r="61" spans="1:18" x14ac:dyDescent="0.25">
      <c r="C61" s="185" t="str">
        <f>'Lisa 1 Tegevusaruanne'!C11</f>
        <v>Kaupo Kann</v>
      </c>
      <c r="D61" s="186"/>
      <c r="E61" s="188" t="s">
        <v>2</v>
      </c>
      <c r="F61" s="189"/>
      <c r="G61" s="189"/>
      <c r="H61" s="189"/>
      <c r="I61" s="190">
        <v>45661</v>
      </c>
      <c r="J61" s="191"/>
    </row>
    <row r="62" spans="1:18" x14ac:dyDescent="0.25">
      <c r="A62" s="14"/>
    </row>
    <row r="63" spans="1:18" x14ac:dyDescent="0.25">
      <c r="A63" s="14"/>
    </row>
    <row r="64" spans="1:18" x14ac:dyDescent="0.25">
      <c r="A64" s="14"/>
    </row>
    <row r="65" spans="1:1" x14ac:dyDescent="0.25">
      <c r="A65" s="14"/>
    </row>
    <row r="66" spans="1:1" x14ac:dyDescent="0.25">
      <c r="A66" s="14"/>
    </row>
    <row r="67" spans="1:1" x14ac:dyDescent="0.25">
      <c r="A67" s="14"/>
    </row>
    <row r="68" spans="1:1" x14ac:dyDescent="0.25">
      <c r="A68" s="14"/>
    </row>
    <row r="69" spans="1:1" x14ac:dyDescent="0.25">
      <c r="A69" s="14"/>
    </row>
    <row r="70" spans="1:1" x14ac:dyDescent="0.25">
      <c r="A70" s="14"/>
    </row>
    <row r="71" spans="1:1" x14ac:dyDescent="0.25">
      <c r="A71" s="14"/>
    </row>
    <row r="72" spans="1:1" x14ac:dyDescent="0.25">
      <c r="A72" s="14"/>
    </row>
    <row r="73" spans="1:1" x14ac:dyDescent="0.25">
      <c r="A73" s="14"/>
    </row>
    <row r="74" spans="1:1" x14ac:dyDescent="0.25">
      <c r="A74" s="14"/>
    </row>
    <row r="75" spans="1:1" x14ac:dyDescent="0.25">
      <c r="A75" s="14"/>
    </row>
    <row r="76" spans="1:1" x14ac:dyDescent="0.25">
      <c r="A76" s="14"/>
    </row>
    <row r="77" spans="1:1" x14ac:dyDescent="0.25">
      <c r="A77" s="14"/>
    </row>
    <row r="78" spans="1:1" x14ac:dyDescent="0.25">
      <c r="A78" s="14"/>
    </row>
    <row r="79" spans="1:1" x14ac:dyDescent="0.25">
      <c r="A79" s="14"/>
    </row>
    <row r="80" spans="1:1"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sheetData>
  <mergeCells count="24">
    <mergeCell ref="C61:D61"/>
    <mergeCell ref="O7:R7"/>
    <mergeCell ref="E61:H61"/>
    <mergeCell ref="I61:J61"/>
    <mergeCell ref="F8:I8"/>
    <mergeCell ref="L8:N8"/>
    <mergeCell ref="E59:J59"/>
    <mergeCell ref="C8:E8"/>
    <mergeCell ref="J8:K8"/>
    <mergeCell ref="O8:R8"/>
    <mergeCell ref="C54:D54"/>
    <mergeCell ref="C55:D55"/>
    <mergeCell ref="C56:D56"/>
    <mergeCell ref="F4:I4"/>
    <mergeCell ref="C4:E4"/>
    <mergeCell ref="F3:I3"/>
    <mergeCell ref="C3:E3"/>
    <mergeCell ref="F5:I5"/>
    <mergeCell ref="F6:I6"/>
    <mergeCell ref="A7:B7"/>
    <mergeCell ref="I60:J60"/>
    <mergeCell ref="E60:H60"/>
    <mergeCell ref="D7:N7"/>
    <mergeCell ref="C60:D60"/>
  </mergeCells>
  <pageMargins left="0.51181102362204722" right="0.51181102362204722" top="0.74803149606299213" bottom="0.74803149606299213" header="0.31496062992125984" footer="0.31496062992125984"/>
  <pageSetup paperSize="9" scale="45"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Kaups Kann</cp:lastModifiedBy>
  <cp:lastPrinted>2025-01-04T10:26:51Z</cp:lastPrinted>
  <dcterms:created xsi:type="dcterms:W3CDTF">2000-03-21T14:34:47Z</dcterms:created>
  <dcterms:modified xsi:type="dcterms:W3CDTF">2025-01-04T11:21:31Z</dcterms:modified>
</cp:coreProperties>
</file>